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  <sheet name="Foglio2" sheetId="2" state="hidden" r:id="rId3"/>
  </sheets>
  <definedNames>
    <definedName function="false" hidden="false" localSheetId="0" name="_xlnm.Print_Area" vbProcedure="false">Foglio1!$A$2:$I$54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<sst xmlns="http://schemas.openxmlformats.org/spreadsheetml/2006/main" count="65" uniqueCount="40">
  <si>
    <t xml:space="preserve">Campo editabile Obbligatorio</t>
  </si>
  <si>
    <t xml:space="preserve">Modulo calcolo ordinativo Ausili per incontinza  - Lotto 2</t>
  </si>
  <si>
    <t xml:space="preserve">Menù a tendina scelta singola</t>
  </si>
  <si>
    <t xml:space="preserve">Ente: </t>
  </si>
  <si>
    <t xml:space="preserve">ASL30DI NUORO</t>
  </si>
  <si>
    <t xml:space="preserve">Cod. Fiscale / Partita IVA:</t>
  </si>
  <si>
    <t xml:space="preserve">CIG Master</t>
  </si>
  <si>
    <t xml:space="preserve">95629457DB</t>
  </si>
  <si>
    <t xml:space="preserve">CIG derivato: </t>
  </si>
  <si>
    <t xml:space="preserve">B09636F1F1</t>
  </si>
  <si>
    <t xml:space="preserve">Codice Univoco Ufficio: </t>
  </si>
  <si>
    <t xml:space="preserve">G6EX6X</t>
  </si>
  <si>
    <t xml:space="preserve">Struttura richiedente: </t>
  </si>
  <si>
    <t xml:space="preserve">SC ACQUISIZIONE BENI E SERVIZI</t>
  </si>
  <si>
    <t xml:space="preserve">Punto Ordinante: </t>
  </si>
  <si>
    <t xml:space="preserve">LILIANA SAPA</t>
  </si>
  <si>
    <t xml:space="preserve">Telefono:</t>
  </si>
  <si>
    <t xml:space="preserve">0783/240692</t>
  </si>
  <si>
    <t xml:space="preserve">Email:</t>
  </si>
  <si>
    <t xml:space="preserve">LILIANA.SAPA@ASLNUORO.IT</t>
  </si>
  <si>
    <t xml:space="preserve">Data creazione OdF: </t>
  </si>
  <si>
    <t xml:space="preserve">   Periodo di riferimento</t>
  </si>
  <si>
    <t xml:space="preserve">Data</t>
  </si>
  <si>
    <t xml:space="preserve">gg di riferimento</t>
  </si>
  <si>
    <t xml:space="preserve">Dal giorno</t>
  </si>
  <si>
    <t xml:space="preserve">Al giorno</t>
  </si>
  <si>
    <t xml:space="preserve">Classe di incontinenza</t>
  </si>
  <si>
    <t xml:space="preserve">Costo gg/utente</t>
  </si>
  <si>
    <t xml:space="preserve">N° gg di assistenza</t>
  </si>
  <si>
    <t xml:space="preserve">N° Utenti aventi diritto</t>
  </si>
  <si>
    <t xml:space="preserve">Incontinenza LIEVE</t>
  </si>
  <si>
    <t xml:space="preserve">Imponibile Ordinativo</t>
  </si>
  <si>
    <t xml:space="preserve">IVA 4%</t>
  </si>
  <si>
    <t xml:space="preserve">Importo Ordine</t>
  </si>
  <si>
    <t xml:space="preserve">Incontinenza MEDIA</t>
  </si>
  <si>
    <t xml:space="preserve">Incontinenza GRAVE</t>
  </si>
  <si>
    <t xml:space="preserve">Incontinenza GRAVISSIMA</t>
  </si>
  <si>
    <t xml:space="preserve">Totale Imponibile Ordine</t>
  </si>
  <si>
    <t xml:space="preserve">Totale IVA 4%</t>
  </si>
  <si>
    <t xml:space="preserve">TOTALE ORDINATIVO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</si>
</sst>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-410]d\-mmm\-yy;@"/>
    <numFmt numFmtId="166" formatCode="[$-410]d\-mmm\-yyyy;@"/>
    <numFmt numFmtId="167" formatCode="General"/>
    <numFmt numFmtId="168" formatCode="d/m/yyyy;@"/>
    <numFmt numFmtId="169" formatCode="&quot;€ &quot;#,##0.0000"/>
    <numFmt numFmtId="170" formatCode="0"/>
    <numFmt numFmtId="171" formatCode="#,##0.00"/>
    <numFmt numFmtId="172" formatCode="&quot;€ &quot;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2"/>
      <color rgb="FF7030A0"/>
      <name val="Calibri"/>
      <family val="2"/>
      <charset val="1"/>
    </font>
    <font>
      <b val="true"/>
      <sz val="12"/>
      <name val="Calibri"/>
      <family val="2"/>
      <charset val="1"/>
    </font>
    <font>
      <b val="true"/>
      <i val="true"/>
      <sz val="14"/>
      <color rgb="FFFF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00B050"/>
      <name val="Calibri"/>
      <family val="2"/>
      <charset val="1"/>
    </font>
    <font>
      <b val="true"/>
      <u val="single"/>
      <sz val="12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B7DEE8"/>
        <bgColor rgb="FFDCE6F2"/>
      </patternFill>
    </fill>
    <fill>
      <patternFill patternType="solid">
        <fgColor rgb="FFDCE6F2"/>
        <bgColor rgb="FFEEECE1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CE6F2"/>
      </patternFill>
    </fill>
    <fill>
      <patternFill patternType="solid">
        <fgColor rgb="FFEEECE1"/>
        <bgColor rgb="FFDCE6F2"/>
      </patternFill>
    </fill>
  </fills>
  <borders count="19">
    <border diagonalUp="false" diagonalDown="false">
      <left/>
      <right/>
      <top/>
      <bottom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double"/>
      <top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double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 style="double"/>
      <top/>
      <bottom style="double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2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2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8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2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2" fillId="5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6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8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5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5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5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8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8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8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8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8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8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8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8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7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2" fillId="7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9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7030A0"/>
      <rgbColor rgb="FFEEECE1"/>
      <rgbColor rgb="FFDCE6F2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428760</xdr:colOff>
      <xdr:row>5</xdr:row>
      <xdr:rowOff>76320</xdr:rowOff>
    </xdr:from>
    <xdr:to>
      <xdr:col>2</xdr:col>
      <xdr:colOff>2542320</xdr:colOff>
      <xdr:row>8</xdr:row>
      <xdr:rowOff>62280</xdr:rowOff>
    </xdr:to>
    <xdr:pic>
      <xdr:nvPicPr>
        <xdr:cNvPr id="0" name="Immagine 3" descr=""/>
        <xdr:cNvPicPr/>
      </xdr:nvPicPr>
      <xdr:blipFill>
        <a:blip r:embed="rId1"/>
        <a:stretch/>
      </xdr:blipFill>
      <xdr:spPr>
        <a:xfrm>
          <a:off x="1717920" y="1067040"/>
          <a:ext cx="2113560" cy="5860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FABIOLA.MURGIA@ASLORISTANO.IT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N53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2" activeCellId="0" sqref="B2"/>
    </sheetView>
  </sheetViews>
  <sheetFormatPr defaultColWidth="9.1484375" defaultRowHeight="15" zeroHeight="false" outlineLevelRow="0" outlineLevelCol="0"/>
  <cols>
    <col collapsed="false" customWidth="false" hidden="false" outlineLevel="0" max="2" min="1" style="1" width="9.14"/>
    <col collapsed="false" customWidth="true" hidden="false" outlineLevel="0" max="3" min="3" style="1" width="45.43"/>
    <col collapsed="false" customWidth="true" hidden="false" outlineLevel="0" max="4" min="4" style="1" width="15.57"/>
    <col collapsed="false" customWidth="true" hidden="false" outlineLevel="0" max="5" min="5" style="1" width="23"/>
    <col collapsed="false" customWidth="true" hidden="false" outlineLevel="0" max="6" min="6" style="2" width="19.29"/>
    <col collapsed="false" customWidth="true" hidden="false" outlineLevel="0" max="7" min="7" style="1" width="23.42"/>
    <col collapsed="false" customWidth="false" hidden="false" outlineLevel="0" max="12" min="8" style="1" width="9.14"/>
    <col collapsed="false" customWidth="true" hidden="false" outlineLevel="0" max="13" min="13" style="1" width="11.71"/>
    <col collapsed="false" customWidth="false" hidden="false" outlineLevel="0" max="16384" min="14" style="1" width="9.14"/>
  </cols>
  <sheetData>
    <row r="1" customFormat="false" ht="15" hidden="false" customHeight="false" outlineLevel="0" collapsed="false">
      <c r="B1" s="3"/>
      <c r="C1" s="3"/>
      <c r="D1" s="3"/>
      <c r="E1" s="3"/>
      <c r="F1" s="4"/>
      <c r="G1" s="3"/>
      <c r="H1" s="3"/>
    </row>
    <row r="2" customFormat="false" ht="15.75" hidden="false" customHeight="false" outlineLevel="0" collapsed="false">
      <c r="A2" s="5"/>
      <c r="B2" s="6"/>
      <c r="H2" s="7"/>
    </row>
    <row r="3" customFormat="false" ht="15.75" hidden="false" customHeight="false" outlineLevel="0" collapsed="false">
      <c r="A3" s="5"/>
      <c r="B3" s="6"/>
      <c r="C3" s="8" t="s">
        <v>0</v>
      </c>
      <c r="D3" s="9"/>
      <c r="E3" s="10" t="s">
        <v>1</v>
      </c>
      <c r="F3" s="10"/>
      <c r="G3" s="10"/>
      <c r="H3" s="5"/>
    </row>
    <row r="4" customFormat="false" ht="15.75" hidden="false" customHeight="false" outlineLevel="0" collapsed="false">
      <c r="A4" s="5"/>
      <c r="B4" s="6"/>
      <c r="C4" s="11" t="s">
        <v>2</v>
      </c>
      <c r="E4" s="10"/>
      <c r="F4" s="10"/>
      <c r="G4" s="10"/>
      <c r="H4" s="5"/>
    </row>
    <row r="5" customFormat="false" ht="15.75" hidden="false" customHeight="false" outlineLevel="0" collapsed="false">
      <c r="A5" s="5"/>
      <c r="B5" s="6"/>
      <c r="H5" s="5"/>
    </row>
    <row r="6" customFormat="false" ht="15.75" hidden="false" customHeight="false" outlineLevel="0" collapsed="false">
      <c r="A6" s="5"/>
      <c r="B6" s="6"/>
      <c r="C6" s="12"/>
      <c r="D6" s="6"/>
      <c r="E6" s="6"/>
      <c r="F6" s="13"/>
      <c r="G6" s="6"/>
      <c r="H6" s="14"/>
    </row>
    <row r="7" customFormat="false" ht="15.75" hidden="false" customHeight="false" outlineLevel="0" collapsed="false">
      <c r="A7" s="5"/>
      <c r="B7" s="6"/>
      <c r="C7" s="12"/>
      <c r="D7" s="6"/>
      <c r="E7" s="6"/>
      <c r="F7" s="13"/>
      <c r="G7" s="6"/>
      <c r="H7" s="14"/>
    </row>
    <row r="8" customFormat="false" ht="15.75" hidden="false" customHeight="false" outlineLevel="0" collapsed="false">
      <c r="A8" s="5"/>
      <c r="B8" s="6"/>
      <c r="C8" s="12"/>
      <c r="D8" s="6"/>
      <c r="E8" s="6"/>
      <c r="F8" s="13"/>
      <c r="G8" s="6"/>
      <c r="H8" s="14"/>
    </row>
    <row r="9" customFormat="false" ht="15.75" hidden="false" customHeight="false" outlineLevel="0" collapsed="false">
      <c r="A9" s="5"/>
      <c r="B9" s="6"/>
      <c r="C9" s="12"/>
      <c r="D9" s="6"/>
      <c r="E9" s="6"/>
      <c r="F9" s="13"/>
      <c r="G9" s="6"/>
      <c r="H9" s="14"/>
    </row>
    <row r="10" customFormat="false" ht="15.75" hidden="false" customHeight="false" outlineLevel="0" collapsed="false">
      <c r="A10" s="5"/>
      <c r="B10" s="6"/>
      <c r="C10" s="15" t="s">
        <v>3</v>
      </c>
      <c r="D10" s="16" t="s">
        <v>4</v>
      </c>
      <c r="E10" s="16"/>
      <c r="F10" s="13"/>
      <c r="G10" s="6"/>
      <c r="H10" s="14"/>
    </row>
    <row r="11" customFormat="false" ht="15.75" hidden="false" customHeight="false" outlineLevel="0" collapsed="false">
      <c r="A11" s="5"/>
      <c r="B11" s="6"/>
      <c r="C11" s="17" t="s">
        <v>5</v>
      </c>
      <c r="D11" s="18" t="n">
        <v>1620480911</v>
      </c>
      <c r="E11" s="18"/>
      <c r="F11" s="13"/>
      <c r="G11" s="6"/>
      <c r="H11" s="14"/>
    </row>
    <row r="12" customFormat="false" ht="15.75" hidden="false" customHeight="false" outlineLevel="0" collapsed="false">
      <c r="A12" s="5"/>
      <c r="B12" s="6"/>
      <c r="C12" s="17" t="s">
        <v>6</v>
      </c>
      <c r="D12" s="19" t="s">
        <v>7</v>
      </c>
      <c r="E12" s="19"/>
      <c r="F12" s="13"/>
      <c r="G12" s="6"/>
      <c r="H12" s="14"/>
    </row>
    <row r="13" customFormat="false" ht="15.75" hidden="false" customHeight="false" outlineLevel="0" collapsed="false">
      <c r="A13" s="5"/>
      <c r="B13" s="6"/>
      <c r="C13" s="17" t="s">
        <v>8</v>
      </c>
      <c r="D13" s="20" t="s">
        <v>9</v>
      </c>
      <c r="E13" s="20"/>
      <c r="F13" s="13"/>
      <c r="G13" s="6"/>
      <c r="H13" s="14"/>
    </row>
    <row r="14" customFormat="false" ht="15.75" hidden="false" customHeight="false" outlineLevel="0" collapsed="false">
      <c r="A14" s="5"/>
      <c r="B14" s="6"/>
      <c r="C14" s="17" t="s">
        <v>10</v>
      </c>
      <c r="D14" s="18" t="s">
        <v>11</v>
      </c>
      <c r="E14" s="18"/>
      <c r="F14" s="13"/>
      <c r="G14" s="6"/>
      <c r="H14" s="14"/>
    </row>
    <row r="15" customFormat="false" ht="15.75" hidden="false" customHeight="false" outlineLevel="0" collapsed="false">
      <c r="A15" s="5"/>
      <c r="B15" s="21"/>
      <c r="C15" s="17" t="s">
        <v>12</v>
      </c>
      <c r="D15" s="18" t="s">
        <v>13</v>
      </c>
      <c r="E15" s="18"/>
      <c r="F15" s="12"/>
      <c r="G15" s="21"/>
      <c r="H15" s="14"/>
    </row>
    <row r="16" customFormat="false" ht="15" hidden="false" customHeight="true" outlineLevel="0" collapsed="false">
      <c r="B16" s="22"/>
      <c r="C16" s="17" t="s">
        <v>14</v>
      </c>
      <c r="D16" s="18" t="s">
        <v>15</v>
      </c>
      <c r="E16" s="18"/>
      <c r="F16" s="12"/>
      <c r="G16" s="21"/>
      <c r="H16" s="14"/>
    </row>
    <row r="17" customFormat="false" ht="15.75" hidden="false" customHeight="false" outlineLevel="0" collapsed="false">
      <c r="B17" s="22"/>
      <c r="C17" s="17" t="s">
        <v>16</v>
      </c>
      <c r="D17" s="18" t="s">
        <v>17</v>
      </c>
      <c r="E17" s="18"/>
      <c r="F17" s="12"/>
      <c r="G17" s="21"/>
      <c r="H17" s="14"/>
      <c r="M17" s="23"/>
    </row>
    <row r="18" customFormat="false" ht="15.75" hidden="false" customHeight="false" outlineLevel="0" collapsed="false">
      <c r="B18" s="22"/>
      <c r="C18" s="17" t="s">
        <v>18</v>
      </c>
      <c r="D18" s="24" t="s">
        <v>19</v>
      </c>
      <c r="E18" s="24"/>
      <c r="F18" s="12"/>
      <c r="G18" s="21"/>
      <c r="H18" s="14"/>
    </row>
    <row r="19" customFormat="false" ht="15.75" hidden="false" customHeight="false" outlineLevel="0" collapsed="false">
      <c r="B19" s="22"/>
      <c r="C19" s="25" t="s">
        <v>20</v>
      </c>
      <c r="D19" s="26"/>
      <c r="E19" s="26"/>
      <c r="F19" s="12"/>
      <c r="G19" s="21"/>
      <c r="H19" s="14"/>
    </row>
    <row r="20" customFormat="false" ht="15.75" hidden="false" customHeight="false" outlineLevel="0" collapsed="false">
      <c r="B20" s="22"/>
      <c r="C20" s="21"/>
      <c r="D20" s="21"/>
      <c r="E20" s="21"/>
      <c r="F20" s="12"/>
      <c r="G20" s="21"/>
      <c r="H20" s="14"/>
      <c r="N20" s="23"/>
    </row>
    <row r="21" customFormat="false" ht="15.75" hidden="false" customHeight="false" outlineLevel="0" collapsed="false">
      <c r="B21" s="22"/>
      <c r="C21" s="27" t="s">
        <v>21</v>
      </c>
      <c r="D21" s="28" t="s">
        <v>22</v>
      </c>
      <c r="E21" s="27" t="s">
        <v>23</v>
      </c>
      <c r="F21" s="12"/>
      <c r="G21" s="21"/>
      <c r="H21" s="14"/>
    </row>
    <row r="22" customFormat="false" ht="15.75" hidden="false" customHeight="false" outlineLevel="0" collapsed="false">
      <c r="B22" s="22"/>
      <c r="C22" s="29" t="s">
        <v>24</v>
      </c>
      <c r="D22" s="30" t="n">
        <v>45292</v>
      </c>
      <c r="E22" s="31" t="n">
        <f aca="false">$D$23-$D$22</f>
        <v>365</v>
      </c>
      <c r="F22" s="12"/>
      <c r="G22" s="21"/>
      <c r="H22" s="14"/>
    </row>
    <row r="23" customFormat="false" ht="15" hidden="false" customHeight="true" outlineLevel="0" collapsed="false">
      <c r="B23" s="22"/>
      <c r="C23" s="32" t="s">
        <v>25</v>
      </c>
      <c r="D23" s="30" t="n">
        <v>45657</v>
      </c>
      <c r="E23" s="31" t="n">
        <f aca="false">$D$23-$D$22</f>
        <v>365</v>
      </c>
      <c r="F23" s="12"/>
      <c r="G23" s="21"/>
      <c r="H23" s="14"/>
    </row>
    <row r="24" customFormat="false" ht="15.75" hidden="false" customHeight="false" outlineLevel="0" collapsed="false">
      <c r="B24" s="22"/>
      <c r="C24" s="33"/>
      <c r="D24" s="34"/>
      <c r="E24" s="21"/>
      <c r="F24" s="12"/>
      <c r="G24" s="21"/>
      <c r="H24" s="14"/>
      <c r="M24" s="35"/>
    </row>
    <row r="25" customFormat="false" ht="15.75" hidden="false" customHeight="false" outlineLevel="0" collapsed="false">
      <c r="B25" s="22"/>
      <c r="C25" s="21"/>
      <c r="D25" s="21"/>
      <c r="E25" s="21"/>
      <c r="F25" s="12"/>
      <c r="G25" s="21"/>
      <c r="H25" s="14"/>
    </row>
    <row r="26" customFormat="false" ht="15.75" hidden="false" customHeight="false" outlineLevel="0" collapsed="false">
      <c r="B26" s="22"/>
      <c r="C26" s="36" t="s">
        <v>26</v>
      </c>
      <c r="D26" s="37"/>
      <c r="E26" s="38" t="s">
        <v>27</v>
      </c>
      <c r="F26" s="38" t="s">
        <v>28</v>
      </c>
      <c r="G26" s="39" t="s">
        <v>29</v>
      </c>
      <c r="H26" s="14"/>
    </row>
    <row r="27" customFormat="false" ht="48" hidden="false" customHeight="true" outlineLevel="0" collapsed="false">
      <c r="B27" s="22"/>
      <c r="C27" s="40" t="s">
        <v>30</v>
      </c>
      <c r="D27" s="41"/>
      <c r="E27" s="42" t="n">
        <f aca="false">VLOOKUP(C27,Foglio2!$B$6:$C$9,2,0)</f>
        <v>0.599</v>
      </c>
      <c r="F27" s="43" t="n">
        <f aca="false">$D$23-$D$22</f>
        <v>365</v>
      </c>
      <c r="G27" s="44" t="n">
        <v>25</v>
      </c>
      <c r="H27" s="14"/>
    </row>
    <row r="28" customFormat="false" ht="15.75" hidden="false" customHeight="false" outlineLevel="0" collapsed="false">
      <c r="B28" s="22"/>
      <c r="C28" s="29" t="s">
        <v>31</v>
      </c>
      <c r="D28" s="45" t="s">
        <v>32</v>
      </c>
      <c r="E28" s="46" t="s">
        <v>33</v>
      </c>
      <c r="F28" s="12"/>
      <c r="G28" s="21"/>
      <c r="H28" s="14"/>
    </row>
    <row r="29" customFormat="false" ht="15.75" hidden="false" customHeight="false" outlineLevel="0" collapsed="false">
      <c r="B29" s="22"/>
      <c r="C29" s="47" t="n">
        <f aca="false">E27*F27*G27</f>
        <v>5465.875</v>
      </c>
      <c r="D29" s="48" t="n">
        <f aca="false">C29*4/100</f>
        <v>218.635</v>
      </c>
      <c r="E29" s="49" t="n">
        <f aca="false">C29+D29</f>
        <v>5684.51</v>
      </c>
      <c r="F29" s="12"/>
      <c r="G29" s="21"/>
      <c r="H29" s="14"/>
    </row>
    <row r="30" customFormat="false" ht="15.75" hidden="false" customHeight="false" outlineLevel="0" collapsed="false">
      <c r="B30" s="22"/>
      <c r="C30" s="21"/>
      <c r="D30" s="12"/>
      <c r="E30" s="21"/>
      <c r="F30" s="12"/>
      <c r="G30" s="21"/>
      <c r="H30" s="14"/>
    </row>
    <row r="31" customFormat="false" ht="15.75" hidden="false" customHeight="false" outlineLevel="0" collapsed="false">
      <c r="B31" s="22"/>
      <c r="C31" s="21"/>
      <c r="D31" s="12"/>
      <c r="E31" s="21"/>
      <c r="F31" s="12"/>
      <c r="G31" s="21"/>
      <c r="H31" s="14"/>
    </row>
    <row r="32" customFormat="false" ht="15.75" hidden="false" customHeight="false" outlineLevel="0" collapsed="false">
      <c r="B32" s="22"/>
      <c r="C32" s="36" t="s">
        <v>26</v>
      </c>
      <c r="D32" s="45"/>
      <c r="E32" s="38" t="s">
        <v>27</v>
      </c>
      <c r="F32" s="38" t="s">
        <v>28</v>
      </c>
      <c r="G32" s="39" t="s">
        <v>29</v>
      </c>
      <c r="H32" s="14"/>
    </row>
    <row r="33" customFormat="false" ht="48" hidden="false" customHeight="true" outlineLevel="0" collapsed="false">
      <c r="B33" s="22"/>
      <c r="C33" s="40" t="s">
        <v>34</v>
      </c>
      <c r="D33" s="50"/>
      <c r="E33" s="42" t="n">
        <f aca="false">VLOOKUP(C33,Foglio2!B6:C9,2,0)</f>
        <v>0.619</v>
      </c>
      <c r="F33" s="43" t="n">
        <f aca="false">$D$23-$D$22</f>
        <v>365</v>
      </c>
      <c r="G33" s="44" t="n">
        <v>1306</v>
      </c>
      <c r="H33" s="14"/>
    </row>
    <row r="34" customFormat="false" ht="15.75" hidden="false" customHeight="false" outlineLevel="0" collapsed="false">
      <c r="B34" s="22"/>
      <c r="C34" s="29" t="s">
        <v>31</v>
      </c>
      <c r="D34" s="45" t="s">
        <v>32</v>
      </c>
      <c r="E34" s="46" t="s">
        <v>33</v>
      </c>
      <c r="F34" s="12"/>
      <c r="G34" s="21"/>
      <c r="H34" s="14"/>
    </row>
    <row r="35" customFormat="false" ht="15.75" hidden="false" customHeight="false" outlineLevel="0" collapsed="false">
      <c r="B35" s="22"/>
      <c r="C35" s="51" t="n">
        <f aca="false">E33*F33*G33</f>
        <v>295071.11</v>
      </c>
      <c r="D35" s="52" t="n">
        <f aca="false">C35*4/100</f>
        <v>11802.8444</v>
      </c>
      <c r="E35" s="53" t="n">
        <f aca="false">C35+D35</f>
        <v>306873.9544</v>
      </c>
      <c r="F35" s="12"/>
      <c r="G35" s="21"/>
      <c r="H35" s="14"/>
    </row>
    <row r="36" customFormat="false" ht="15.75" hidden="false" customHeight="false" outlineLevel="0" collapsed="false">
      <c r="B36" s="22"/>
      <c r="C36" s="21"/>
      <c r="D36" s="12"/>
      <c r="E36" s="21"/>
      <c r="F36" s="12"/>
      <c r="G36" s="21"/>
      <c r="H36" s="14"/>
    </row>
    <row r="37" customFormat="false" ht="15.75" hidden="false" customHeight="false" outlineLevel="0" collapsed="false">
      <c r="B37" s="22"/>
      <c r="C37" s="21"/>
      <c r="D37" s="12"/>
      <c r="E37" s="21"/>
      <c r="F37" s="12"/>
      <c r="G37" s="21"/>
      <c r="H37" s="14"/>
    </row>
    <row r="38" customFormat="false" ht="15.75" hidden="false" customHeight="false" outlineLevel="0" collapsed="false">
      <c r="B38" s="22"/>
      <c r="C38" s="36" t="s">
        <v>26</v>
      </c>
      <c r="D38" s="45"/>
      <c r="E38" s="38" t="s">
        <v>27</v>
      </c>
      <c r="F38" s="38" t="s">
        <v>28</v>
      </c>
      <c r="G38" s="39" t="s">
        <v>29</v>
      </c>
      <c r="H38" s="14"/>
    </row>
    <row r="39" customFormat="false" ht="48" hidden="false" customHeight="true" outlineLevel="0" collapsed="false">
      <c r="B39" s="22"/>
      <c r="C39" s="40" t="s">
        <v>35</v>
      </c>
      <c r="D39" s="50"/>
      <c r="E39" s="42" t="n">
        <f aca="false">VLOOKUP(C39,Foglio2!$B$6:$C$9,2,0)</f>
        <v>0.745</v>
      </c>
      <c r="F39" s="43" t="n">
        <f aca="false">$D$23-$D$22</f>
        <v>365</v>
      </c>
      <c r="G39" s="44" t="n">
        <v>1587</v>
      </c>
      <c r="H39" s="14"/>
    </row>
    <row r="40" customFormat="false" ht="15.75" hidden="false" customHeight="false" outlineLevel="0" collapsed="false">
      <c r="B40" s="22"/>
      <c r="C40" s="29" t="s">
        <v>31</v>
      </c>
      <c r="D40" s="45" t="s">
        <v>32</v>
      </c>
      <c r="E40" s="46" t="s">
        <v>33</v>
      </c>
      <c r="F40" s="12"/>
      <c r="G40" s="21"/>
      <c r="H40" s="14"/>
    </row>
    <row r="41" customFormat="false" ht="15.75" hidden="false" customHeight="false" outlineLevel="0" collapsed="false">
      <c r="B41" s="22"/>
      <c r="C41" s="51" t="n">
        <f aca="false">E39*F39*G39</f>
        <v>431544.975</v>
      </c>
      <c r="D41" s="52" t="n">
        <f aca="false">C41*4/100</f>
        <v>17261.799</v>
      </c>
      <c r="E41" s="53" t="n">
        <f aca="false">C41+D41</f>
        <v>448806.774</v>
      </c>
      <c r="F41" s="12"/>
      <c r="G41" s="21"/>
      <c r="H41" s="14"/>
    </row>
    <row r="42" customFormat="false" ht="15.75" hidden="false" customHeight="false" outlineLevel="0" collapsed="false">
      <c r="B42" s="22"/>
      <c r="C42" s="21"/>
      <c r="D42" s="21"/>
      <c r="E42" s="21"/>
      <c r="F42" s="12"/>
      <c r="G42" s="21"/>
      <c r="H42" s="14"/>
    </row>
    <row r="43" customFormat="false" ht="15.75" hidden="false" customHeight="false" outlineLevel="0" collapsed="false">
      <c r="B43" s="22"/>
      <c r="C43" s="21"/>
      <c r="D43" s="21"/>
      <c r="E43" s="21"/>
      <c r="F43" s="12"/>
      <c r="G43" s="21"/>
      <c r="H43" s="14"/>
    </row>
    <row r="44" customFormat="false" ht="15.75" hidden="false" customHeight="false" outlineLevel="0" collapsed="false">
      <c r="B44" s="22"/>
      <c r="C44" s="36" t="s">
        <v>26</v>
      </c>
      <c r="D44" s="37"/>
      <c r="E44" s="38" t="s">
        <v>27</v>
      </c>
      <c r="F44" s="38" t="s">
        <v>28</v>
      </c>
      <c r="G44" s="39" t="s">
        <v>29</v>
      </c>
      <c r="H44" s="14"/>
    </row>
    <row r="45" customFormat="false" ht="48" hidden="false" customHeight="true" outlineLevel="0" collapsed="false">
      <c r="B45" s="22"/>
      <c r="C45" s="40" t="s">
        <v>36</v>
      </c>
      <c r="D45" s="41"/>
      <c r="E45" s="42" t="n">
        <f aca="false">VLOOKUP(C45,Foglio2!$B$6:$C$9,2,0)</f>
        <v>0.81</v>
      </c>
      <c r="F45" s="43" t="n">
        <f aca="false">$D$23-$D$22</f>
        <v>365</v>
      </c>
      <c r="G45" s="44" t="n">
        <v>2014</v>
      </c>
      <c r="H45" s="14"/>
    </row>
    <row r="46" customFormat="false" ht="15.75" hidden="false" customHeight="false" outlineLevel="0" collapsed="false">
      <c r="B46" s="22"/>
      <c r="C46" s="29" t="s">
        <v>31</v>
      </c>
      <c r="D46" s="45" t="s">
        <v>32</v>
      </c>
      <c r="E46" s="46" t="s">
        <v>33</v>
      </c>
      <c r="F46" s="12"/>
      <c r="G46" s="21"/>
      <c r="H46" s="14"/>
    </row>
    <row r="47" customFormat="false" ht="15.75" hidden="false" customHeight="false" outlineLevel="0" collapsed="false">
      <c r="B47" s="22"/>
      <c r="C47" s="51" t="n">
        <f aca="false">E45*F45*G45</f>
        <v>595439.1</v>
      </c>
      <c r="D47" s="54" t="n">
        <f aca="false">C47*4/100</f>
        <v>23817.564</v>
      </c>
      <c r="E47" s="53" t="n">
        <f aca="false">C47+D47</f>
        <v>619256.664</v>
      </c>
      <c r="F47" s="12"/>
      <c r="G47" s="21"/>
      <c r="H47" s="14"/>
    </row>
    <row r="48" customFormat="false" ht="15.75" hidden="false" customHeight="false" outlineLevel="0" collapsed="false">
      <c r="B48" s="22"/>
      <c r="C48" s="21"/>
      <c r="D48" s="21"/>
      <c r="E48" s="21"/>
      <c r="F48" s="12"/>
      <c r="G48" s="21"/>
      <c r="H48" s="14"/>
    </row>
    <row r="49" customFormat="false" ht="15.75" hidden="false" customHeight="false" outlineLevel="0" collapsed="false">
      <c r="B49" s="22"/>
      <c r="C49" s="21"/>
      <c r="D49" s="21"/>
      <c r="E49" s="21"/>
      <c r="F49" s="12"/>
      <c r="G49" s="21"/>
      <c r="H49" s="14"/>
    </row>
    <row r="50" customFormat="false" ht="15.75" hidden="false" customHeight="false" outlineLevel="0" collapsed="false">
      <c r="B50" s="22"/>
      <c r="C50" s="55" t="s">
        <v>37</v>
      </c>
      <c r="D50" s="55" t="s">
        <v>38</v>
      </c>
      <c r="E50" s="55" t="s">
        <v>39</v>
      </c>
      <c r="F50" s="12"/>
      <c r="G50" s="21"/>
      <c r="H50" s="14"/>
    </row>
    <row r="51" customFormat="false" ht="15.75" hidden="false" customHeight="false" outlineLevel="0" collapsed="false">
      <c r="B51" s="22"/>
      <c r="C51" s="56" t="n">
        <f aca="false">C29+C35+C41+C47</f>
        <v>1327521.06</v>
      </c>
      <c r="D51" s="56" t="n">
        <f aca="false">C51*4/100</f>
        <v>53100.8424</v>
      </c>
      <c r="E51" s="56" t="n">
        <f aca="false">C51+D51</f>
        <v>1380621.9024</v>
      </c>
      <c r="F51" s="12"/>
      <c r="G51" s="21"/>
      <c r="H51" s="14"/>
    </row>
    <row r="52" customFormat="false" ht="15.75" hidden="false" customHeight="false" outlineLevel="0" collapsed="false">
      <c r="B52" s="57"/>
      <c r="C52" s="58"/>
      <c r="D52" s="58"/>
      <c r="E52" s="58"/>
      <c r="F52" s="59"/>
      <c r="G52" s="58"/>
      <c r="H52" s="60"/>
    </row>
    <row r="53" customFormat="false" ht="15" hidden="false" customHeight="false" outlineLevel="0" collapsed="false">
      <c r="M53" s="61"/>
    </row>
  </sheetData>
  <sheetProtection algorithmName="SHA-512" hashValue="VnIPAnVYQGgzcxC5lbogFlGa5CUdbtpS55/L0aJIOjIHG3eyMuWdlZgx71Y8Yz0DLGW1YwCKBx9Wt+VIh+4OKg==" saltValue="KD8zMbvtB0/K63W9mAZbrg==" spinCount="100000" sheet="true" objects="true" scenarios="true"/>
  <mergeCells count="13">
    <mergeCell ref="E3:G4"/>
    <mergeCell ref="C6:C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E22:E23"/>
  </mergeCells>
  <dataValidations count="1">
    <dataValidation allowBlank="true" errorStyle="stop" operator="between" showDropDown="false" showErrorMessage="true" showInputMessage="true" sqref="C27 C33 C39 C45" type="list">
      <formula1>Foglio2!$B$6:$B$9</formula1>
      <formula2>0</formula2>
    </dataValidation>
  </dataValidations>
  <hyperlinks>
    <hyperlink ref="D18" r:id="rId1" display="LILIANA.SAPA@ASLNUORO.IT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3:C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1484375" defaultRowHeight="15" zeroHeight="false" outlineLevelRow="0" outlineLevelCol="0"/>
  <cols>
    <col collapsed="false" customWidth="true" hidden="false" outlineLevel="0" max="2" min="2" style="1" width="45.29"/>
    <col collapsed="false" customWidth="true" hidden="false" outlineLevel="0" max="3" min="3" style="1" width="28"/>
  </cols>
  <sheetData>
    <row r="3" customFormat="false" ht="15" hidden="false" customHeight="false" outlineLevel="0" collapsed="false">
      <c r="B3" s="62"/>
      <c r="C3" s="62"/>
    </row>
    <row r="4" customFormat="false" ht="15" hidden="false" customHeight="false" outlineLevel="0" collapsed="false">
      <c r="B4" s="62"/>
      <c r="C4" s="62"/>
    </row>
    <row r="5" customFormat="false" ht="15" hidden="false" customHeight="false" outlineLevel="0" collapsed="false">
      <c r="B5" s="62"/>
      <c r="C5" s="62"/>
    </row>
    <row r="6" customFormat="false" ht="15" hidden="false" customHeight="false" outlineLevel="0" collapsed="false">
      <c r="B6" s="63" t="s">
        <v>30</v>
      </c>
      <c r="C6" s="64" t="n">
        <v>0.599</v>
      </c>
    </row>
    <row r="7" customFormat="false" ht="15" hidden="false" customHeight="false" outlineLevel="0" collapsed="false">
      <c r="B7" s="63" t="s">
        <v>34</v>
      </c>
      <c r="C7" s="64" t="n">
        <v>0.619</v>
      </c>
    </row>
    <row r="8" customFormat="false" ht="15" hidden="false" customHeight="false" outlineLevel="0" collapsed="false">
      <c r="B8" s="63" t="s">
        <v>35</v>
      </c>
      <c r="C8" s="64" t="n">
        <v>0.745</v>
      </c>
    </row>
    <row r="9" customFormat="false" ht="13.5" hidden="false" customHeight="true" outlineLevel="0" collapsed="false">
      <c r="B9" s="63" t="s">
        <v>36</v>
      </c>
      <c r="C9" s="64" t="n">
        <v>0.81</v>
      </c>
    </row>
  </sheetData>
  <sheetProtection algorithmName="SHA-512" hashValue="exWfRHCuZFr0/Hr66vU7Lu15URBER7IaS1ZBtkNpGY8puaKs/w6fJLBNVWhQB1tU/UbTLXbs8JkJh3AiaNz/gw==" saltValue="L5jNIGK9vjdMXoms7dVFvA==" spinCount="100000" sheet="true" objects="true" scenarios="true"/>
  <dataValidations count="1">
    <dataValidation allowBlank="true" errorStyle="stop" operator="between" promptTitle="Tipologia di Consegna" showDropDown="false" showErrorMessage="true" showInputMessage="true" sqref="B6:B9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2018-12-19T10:58:12Z</dcterms:created>
  <dc:creator>Roberto Belfiori</dc:creator>
  <dc:description/>
  <dc:language>it-IT</dc:language>
  <cp:lastModifiedBy>306397</cp:lastModifiedBy>
  <cp:lastPrinted>2019-04-18T08:14:12Z</cp:lastPrinted>
  <dcterms:modified xsi:type="dcterms:W3CDTF">2024-03-04T10:55:49Z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